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yyc50\Downloads\"/>
    </mc:Choice>
  </mc:AlternateContent>
  <xr:revisionPtr revIDLastSave="0" documentId="13_ncr:1_{3CF130D9-46A2-494C-A90A-C2423763FDC4}" xr6:coauthVersionLast="47" xr6:coauthVersionMax="47" xr10:uidLastSave="{00000000-0000-0000-0000-000000000000}"/>
  <bookViews>
    <workbookView xWindow="-110" yWindow="-110" windowWidth="38620" windowHeight="21100" tabRatio="787" xr2:uid="{00000000-000D-0000-FFFF-FFFF00000000}"/>
  </bookViews>
  <sheets>
    <sheet name="포괄손익계산서" sheetId="4" r:id="rId1"/>
    <sheet name="주요경영지표_별도" sheetId="1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2" l="1"/>
  <c r="B4" i="12"/>
  <c r="B16" i="4" l="1"/>
  <c r="B7" i="12" l="1"/>
  <c r="B6" i="12"/>
  <c r="B5" i="12"/>
  <c r="B14" i="12" l="1"/>
  <c r="B9" i="12"/>
  <c r="B10" i="12"/>
  <c r="B13" i="12"/>
  <c r="B8" i="12" l="1"/>
  <c r="B12" i="12"/>
  <c r="B11" i="12" s="1"/>
  <c r="C32" i="4"/>
  <c r="B32" i="4" l="1"/>
  <c r="C16" i="4" l="1"/>
  <c r="C6" i="4"/>
  <c r="B6" i="4"/>
  <c r="B26" i="4" l="1"/>
  <c r="C26" i="4"/>
  <c r="C29" i="4" s="1"/>
  <c r="B29" i="4" l="1"/>
  <c r="B31" i="4" s="1"/>
  <c r="C31" i="4"/>
  <c r="C36" i="4" l="1"/>
  <c r="B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Registered User</author>
    <author>COM</author>
  </authors>
  <commentList>
    <comment ref="A5" authorId="0" shapeId="0" xr:uid="{00000000-0006-0000-0600-000001000000}">
      <text>
        <r>
          <rPr>
            <b/>
            <sz val="10"/>
            <color indexed="81"/>
            <rFont val="돋움"/>
            <family val="3"/>
            <charset val="129"/>
          </rPr>
          <t>영업수익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A15" authorId="1" shapeId="0" xr:uid="{00000000-0006-0000-0600-000002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6" authorId="1" shapeId="0" xr:uid="{00000000-0006-0000-0600-000003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7" authorId="1" shapeId="0" xr:uid="{00000000-0006-0000-0600-000004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8" authorId="1" shapeId="0" xr:uid="{00000000-0006-0000-0600-000005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9" authorId="1" shapeId="0" xr:uid="{00000000-0006-0000-0600-000006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20" authorId="1" shapeId="0" xr:uid="{00000000-0006-0000-0600-000007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</commentList>
</comments>
</file>

<file path=xl/sharedStrings.xml><?xml version="1.0" encoding="utf-8"?>
<sst xmlns="http://schemas.openxmlformats.org/spreadsheetml/2006/main" count="63" uniqueCount="62">
  <si>
    <t>제70기
2024.12.31.</t>
    <phoneticPr fontId="2" type="noConversion"/>
  </si>
  <si>
    <t>(단위 : 백만원)</t>
    <phoneticPr fontId="6" type="noConversion"/>
  </si>
  <si>
    <t>구분</t>
    <phoneticPr fontId="6" type="noConversion"/>
  </si>
  <si>
    <r>
      <t>제69기
2023.12.31</t>
    </r>
    <r>
      <rPr>
        <b/>
        <sz val="12"/>
        <rFont val="맑은 고딕"/>
        <family val="3"/>
        <charset val="129"/>
      </rPr>
      <t>.</t>
    </r>
    <phoneticPr fontId="6" type="noConversion"/>
  </si>
  <si>
    <r>
      <t>제68기
2022.12.31</t>
    </r>
    <r>
      <rPr>
        <b/>
        <sz val="12"/>
        <rFont val="맑은 고딕"/>
        <family val="3"/>
        <charset val="129"/>
      </rPr>
      <t>.</t>
    </r>
    <phoneticPr fontId="6" type="noConversion"/>
  </si>
  <si>
    <r>
      <t xml:space="preserve">매출액증가율 </t>
    </r>
    <r>
      <rPr>
        <sz val="10"/>
        <rFont val="맑은 고딕"/>
        <family val="3"/>
        <charset val="129"/>
      </rPr>
      <t>주1)</t>
    </r>
    <phoneticPr fontId="6" type="noConversion"/>
  </si>
  <si>
    <t>매출액</t>
    <phoneticPr fontId="6" type="noConversion"/>
  </si>
  <si>
    <t>영업이익</t>
    <phoneticPr fontId="6" type="noConversion"/>
  </si>
  <si>
    <t>자기자본이익율 (ROE)</t>
    <phoneticPr fontId="6" type="noConversion"/>
  </si>
  <si>
    <t>당기순이익</t>
    <phoneticPr fontId="6" type="noConversion"/>
  </si>
  <si>
    <t>자기자본</t>
    <phoneticPr fontId="6" type="noConversion"/>
  </si>
  <si>
    <t>자기자본비율</t>
    <phoneticPr fontId="6" type="noConversion"/>
  </si>
  <si>
    <t>총자산</t>
    <phoneticPr fontId="6" type="noConversion"/>
  </si>
  <si>
    <t>자산부채비율</t>
    <phoneticPr fontId="6" type="noConversion"/>
  </si>
  <si>
    <t>실질자산</t>
    <phoneticPr fontId="6" type="noConversion"/>
  </si>
  <si>
    <t>실질부채</t>
    <phoneticPr fontId="6" type="noConversion"/>
  </si>
  <si>
    <r>
      <t>순자본비율</t>
    </r>
    <r>
      <rPr>
        <b/>
        <sz val="11"/>
        <rFont val="맑은 고딕"/>
        <family val="3"/>
        <charset val="129"/>
      </rPr>
      <t/>
    </r>
    <phoneticPr fontId="6" type="noConversion"/>
  </si>
  <si>
    <t>영업용순자본</t>
    <phoneticPr fontId="6" type="noConversion"/>
  </si>
  <si>
    <t>총위험액</t>
    <phoneticPr fontId="6" type="noConversion"/>
  </si>
  <si>
    <t>잉여자본</t>
    <phoneticPr fontId="6" type="noConversion"/>
  </si>
  <si>
    <t>과        목</t>
  </si>
  <si>
    <t>Ⅰ.영업수익</t>
  </si>
  <si>
    <t>  1.수수료수익</t>
  </si>
  <si>
    <t>  2.당기손익-공정가치측정금융자산 평가및처분이익</t>
  </si>
  <si>
    <t>  3.당기손익-공정가치측정금융부채 평가및처분이익</t>
  </si>
  <si>
    <t>  4.당기손익-공정가치측정파생상품 평가및거래이익</t>
  </si>
  <si>
    <t>  5.이자수익</t>
  </si>
  <si>
    <t>  6.배당금및분배금수익</t>
  </si>
  <si>
    <t>Ⅱ.영업비용</t>
  </si>
  <si>
    <t>  1.수수료비용</t>
  </si>
  <si>
    <t>  2.당기손익-공정가치측정금융자산 평가및처분손실</t>
  </si>
  <si>
    <t>  3.당기손익-공정가치측정금융부채 평가및처분손실</t>
  </si>
  <si>
    <t>  4.당기손익-공정가치측정파생상품 평가및거래손실</t>
  </si>
  <si>
    <t>  5.이자비용</t>
  </si>
  <si>
    <t>Ⅲ.영업이익</t>
  </si>
  <si>
    <t>Ⅳ.영업외수익</t>
  </si>
  <si>
    <t>Ⅴ.영업외비용</t>
  </si>
  <si>
    <t>Ⅵ.법인세비용차감전순이익</t>
  </si>
  <si>
    <t>Ⅶ.법인세비용</t>
  </si>
  <si>
    <t>Ⅷ.당기순이익</t>
    <phoneticPr fontId="6" type="noConversion"/>
  </si>
  <si>
    <t>Ⅸ.기타포괄손익</t>
  </si>
  <si>
    <t>  1.후속적으로 당기손익으로 재분류될 수 없는 항목</t>
    <phoneticPr fontId="6" type="noConversion"/>
  </si>
  <si>
    <t>     기타포괄손익-공정가치측정금융자산평가손익</t>
  </si>
  <si>
    <t>Ⅹ.총포괄이익</t>
    <phoneticPr fontId="6" type="noConversion"/>
  </si>
  <si>
    <r>
      <t>XI .</t>
    </r>
    <r>
      <rPr>
        <b/>
        <sz val="11"/>
        <color indexed="8"/>
        <rFont val="맑은 고딕"/>
        <family val="3"/>
        <charset val="129"/>
        <scheme val="minor"/>
      </rPr>
      <t>주당손익</t>
    </r>
    <phoneticPr fontId="6" type="noConversion"/>
  </si>
  <si>
    <t>     확정급여제도 재측정요소</t>
    <phoneticPr fontId="6" type="noConversion"/>
  </si>
  <si>
    <t>  9.기타영업비용</t>
    <phoneticPr fontId="6" type="noConversion"/>
  </si>
  <si>
    <t>영업이익증가율</t>
    <phoneticPr fontId="6" type="noConversion"/>
  </si>
  <si>
    <t>제 70 기  2024년 1월 1일부터 2024년 12월 31일까지</t>
    <phoneticPr fontId="6" type="noConversion"/>
  </si>
  <si>
    <t>   1. 지배지분 기본주당순이익</t>
    <phoneticPr fontId="2" type="noConversion"/>
  </si>
  <si>
    <t>   2. 지배지분 희석주당순이익</t>
    <phoneticPr fontId="2" type="noConversion"/>
  </si>
  <si>
    <t>  8.판매비와관리비</t>
    <phoneticPr fontId="6" type="noConversion"/>
  </si>
  <si>
    <t xml:space="preserve">  6.대출채권 평가 및 처분손실</t>
    <phoneticPr fontId="6" type="noConversion"/>
  </si>
  <si>
    <t xml:space="preserve">  7.외환거래손실</t>
    <phoneticPr fontId="6" type="noConversion"/>
  </si>
  <si>
    <t>주요경영지표(별도)</t>
    <phoneticPr fontId="6" type="noConversion"/>
  </si>
  <si>
    <t>제 70 기</t>
  </si>
  <si>
    <t>포  괄  손  익  계  산  서</t>
    <phoneticPr fontId="2" type="noConversion"/>
  </si>
  <si>
    <t>제 71 기</t>
    <phoneticPr fontId="6" type="noConversion"/>
  </si>
  <si>
    <t>제 71 기  2025년 1월 1일부터 2025년 12월 31일까지</t>
    <phoneticPr fontId="6" type="noConversion"/>
  </si>
  <si>
    <t xml:space="preserve">  8.외환거래이익</t>
    <phoneticPr fontId="6" type="noConversion"/>
  </si>
  <si>
    <t xml:space="preserve">  9.기타영업수익</t>
    <phoneticPr fontId="6" type="noConversion"/>
  </si>
  <si>
    <t xml:space="preserve">  7.대출채권관련이익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</si>
</sst>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\(#,##0\)"/>
    <numFmt numFmtId="177" formatCode="0.0%"/>
    <numFmt numFmtId="178" formatCode="#,##0_);[Red]\(#,##0\)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name val="맑은 고딕"/>
      <family val="3"/>
      <charset val="129"/>
    </font>
    <font>
      <b/>
      <sz val="12"/>
      <name val="맑은 고딕"/>
      <family val="3"/>
      <charset val="129"/>
    </font>
    <font>
      <sz val="10"/>
      <name val="맑은 고딕"/>
      <family val="3"/>
      <charset val="129"/>
    </font>
    <font>
      <sz val="12"/>
      <name val="맑은 고딕"/>
      <family val="3"/>
      <charset val="129"/>
    </font>
    <font>
      <b/>
      <sz val="10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77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10" fontId="12" fillId="0" borderId="2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178" fontId="18" fillId="0" borderId="0" xfId="1" applyNumberFormat="1" applyFont="1" applyFill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3" fontId="8" fillId="0" borderId="6" xfId="0" applyNumberFormat="1" applyFont="1" applyBorder="1">
      <alignment vertical="center"/>
    </xf>
    <xf numFmtId="3" fontId="8" fillId="0" borderId="6" xfId="0" applyNumberFormat="1" applyFont="1" applyBorder="1" applyAlignment="1">
      <alignment horizontal="right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 wrapText="1"/>
    </xf>
    <xf numFmtId="3" fontId="17" fillId="4" borderId="6" xfId="0" applyNumberFormat="1" applyFont="1" applyFill="1" applyBorder="1" applyAlignment="1">
      <alignment horizontal="right" vertical="center" wrapText="1"/>
    </xf>
    <xf numFmtId="3" fontId="17" fillId="4" borderId="6" xfId="0" applyNumberFormat="1" applyFont="1" applyFill="1" applyBorder="1">
      <alignment vertical="center"/>
    </xf>
    <xf numFmtId="0" fontId="19" fillId="4" borderId="6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17" fillId="4" borderId="6" xfId="0" applyFont="1" applyFill="1" applyBorder="1" applyAlignment="1">
      <alignment horizontal="right" vertical="center" wrapText="1"/>
    </xf>
    <xf numFmtId="177" fontId="12" fillId="0" borderId="7" xfId="0" applyNumberFormat="1" applyFont="1" applyBorder="1" applyAlignment="1">
      <alignment horizontal="right" vertical="center"/>
    </xf>
    <xf numFmtId="3" fontId="12" fillId="5" borderId="8" xfId="0" applyNumberFormat="1" applyFont="1" applyFill="1" applyBorder="1" applyAlignment="1">
      <alignment horizontal="right" vertical="center"/>
    </xf>
    <xf numFmtId="3" fontId="12" fillId="5" borderId="9" xfId="0" applyNumberFormat="1" applyFont="1" applyFill="1" applyBorder="1" applyAlignment="1">
      <alignment horizontal="right" vertical="center"/>
    </xf>
    <xf numFmtId="177" fontId="12" fillId="5" borderId="7" xfId="0" applyNumberFormat="1" applyFont="1" applyFill="1" applyBorder="1" applyAlignment="1">
      <alignment horizontal="right" vertical="center"/>
    </xf>
    <xf numFmtId="3" fontId="12" fillId="5" borderId="10" xfId="0" applyNumberFormat="1" applyFont="1" applyFill="1" applyBorder="1" applyAlignment="1">
      <alignment horizontal="right" vertical="center"/>
    </xf>
    <xf numFmtId="177" fontId="12" fillId="0" borderId="11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horizontal="right" vertical="center"/>
    </xf>
    <xf numFmtId="3" fontId="12" fillId="0" borderId="14" xfId="0" applyNumberFormat="1" applyFont="1" applyBorder="1" applyAlignment="1">
      <alignment horizontal="right" vertical="center"/>
    </xf>
    <xf numFmtId="176" fontId="17" fillId="4" borderId="6" xfId="0" applyNumberFormat="1" applyFont="1" applyFill="1" applyBorder="1" applyAlignment="1">
      <alignment horizontal="right" vertical="center" wrapText="1"/>
    </xf>
    <xf numFmtId="176" fontId="8" fillId="0" borderId="6" xfId="0" applyNumberFormat="1" applyFont="1" applyBorder="1" applyAlignment="1">
      <alignment horizontal="right" vertical="center" wrapText="1"/>
    </xf>
    <xf numFmtId="176" fontId="8" fillId="0" borderId="6" xfId="0" applyNumberFormat="1" applyFont="1" applyBorder="1">
      <alignment vertical="center"/>
    </xf>
    <xf numFmtId="41" fontId="8" fillId="0" borderId="6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colors>
    <mruColors>
      <color rgb="FFE2EDFE"/>
      <color rgb="FFCCECFF"/>
      <color rgb="FFB1DEE9"/>
      <color rgb="FFD7F5F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9"/>
  <sheetViews>
    <sheetView tabSelected="1" zoomScale="85" zoomScaleNormal="85" workbookViewId="0">
      <selection activeCell="C7" sqref="C7"/>
    </sheetView>
  </sheetViews>
  <sheetFormatPr defaultRowHeight="17" x14ac:dyDescent="0.45"/>
  <cols>
    <col min="1" max="1" width="46.83203125" style="11" customWidth="1"/>
    <col min="2" max="3" width="30.58203125" style="11" customWidth="1"/>
  </cols>
  <sheetData>
    <row r="1" spans="1:3" ht="26" x14ac:dyDescent="0.45">
      <c r="A1" s="46" t="s">
        <v>56</v>
      </c>
      <c r="B1" s="46"/>
      <c r="C1" s="46"/>
    </row>
    <row r="2" spans="1:3" x14ac:dyDescent="0.45">
      <c r="A2" s="47" t="s">
        <v>58</v>
      </c>
      <c r="B2" s="47"/>
      <c r="C2" s="47"/>
    </row>
    <row r="3" spans="1:3" x14ac:dyDescent="0.45">
      <c r="A3" s="47" t="s">
        <v>48</v>
      </c>
      <c r="B3" s="47"/>
      <c r="C3" s="47"/>
    </row>
    <row r="4" spans="1:3" x14ac:dyDescent="0.45">
      <c r="A4" s="12"/>
      <c r="B4" s="10"/>
      <c r="C4" s="13"/>
    </row>
    <row r="5" spans="1:3" ht="25" customHeight="1" x14ac:dyDescent="0.45">
      <c r="A5" s="29" t="s">
        <v>20</v>
      </c>
      <c r="B5" s="29" t="s">
        <v>57</v>
      </c>
      <c r="C5" s="29" t="s">
        <v>55</v>
      </c>
    </row>
    <row r="6" spans="1:3" ht="25" customHeight="1" x14ac:dyDescent="0.45">
      <c r="A6" s="25" t="s">
        <v>21</v>
      </c>
      <c r="B6" s="26">
        <f>SUM(B7:B15)</f>
        <v>909022352850</v>
      </c>
      <c r="C6" s="26">
        <f>SUM(C7:C15)</f>
        <v>833308862395</v>
      </c>
    </row>
    <row r="7" spans="1:3" ht="25" customHeight="1" x14ac:dyDescent="0.45">
      <c r="A7" s="14" t="s">
        <v>22</v>
      </c>
      <c r="B7" s="15">
        <v>110592326458</v>
      </c>
      <c r="C7" s="15">
        <v>92137631635</v>
      </c>
    </row>
    <row r="8" spans="1:3" ht="25" customHeight="1" x14ac:dyDescent="0.45">
      <c r="A8" s="14" t="s">
        <v>23</v>
      </c>
      <c r="B8" s="16">
        <v>267688881548</v>
      </c>
      <c r="C8" s="15">
        <v>272882786183</v>
      </c>
    </row>
    <row r="9" spans="1:3" ht="25" customHeight="1" x14ac:dyDescent="0.45">
      <c r="A9" s="14" t="s">
        <v>24</v>
      </c>
      <c r="B9" s="16">
        <v>3699636461</v>
      </c>
      <c r="C9" s="15">
        <v>5612567576</v>
      </c>
    </row>
    <row r="10" spans="1:3" ht="25" customHeight="1" x14ac:dyDescent="0.45">
      <c r="A10" s="14" t="s">
        <v>25</v>
      </c>
      <c r="B10" s="15">
        <v>397754080140</v>
      </c>
      <c r="C10" s="15">
        <v>330269220010</v>
      </c>
    </row>
    <row r="11" spans="1:3" ht="25" customHeight="1" x14ac:dyDescent="0.45">
      <c r="A11" s="14" t="s">
        <v>26</v>
      </c>
      <c r="B11" s="16">
        <v>114295719472</v>
      </c>
      <c r="C11" s="15">
        <v>119338412995</v>
      </c>
    </row>
    <row r="12" spans="1:3" ht="25" customHeight="1" x14ac:dyDescent="0.45">
      <c r="A12" s="14" t="s">
        <v>27</v>
      </c>
      <c r="B12" s="15">
        <v>8513181937</v>
      </c>
      <c r="C12" s="15">
        <v>8120366953</v>
      </c>
    </row>
    <row r="13" spans="1:3" ht="25" customHeight="1" x14ac:dyDescent="0.45">
      <c r="A13" s="14" t="s">
        <v>61</v>
      </c>
      <c r="B13" s="15">
        <v>34391683</v>
      </c>
      <c r="C13" s="44">
        <v>0</v>
      </c>
    </row>
    <row r="14" spans="1:3" ht="25" customHeight="1" x14ac:dyDescent="0.45">
      <c r="A14" s="14" t="s">
        <v>59</v>
      </c>
      <c r="B14" s="16">
        <v>5301498686</v>
      </c>
      <c r="C14" s="15">
        <v>4679806929</v>
      </c>
    </row>
    <row r="15" spans="1:3" ht="25" customHeight="1" x14ac:dyDescent="0.45">
      <c r="A15" s="14" t="s">
        <v>60</v>
      </c>
      <c r="B15" s="15">
        <v>1142636465</v>
      </c>
      <c r="C15" s="15">
        <v>268070114</v>
      </c>
    </row>
    <row r="16" spans="1:3" ht="25" customHeight="1" x14ac:dyDescent="0.45">
      <c r="A16" s="25" t="s">
        <v>28</v>
      </c>
      <c r="B16" s="26">
        <f>SUM(B17:B25)</f>
        <v>833711831175</v>
      </c>
      <c r="C16" s="26">
        <f>SUM(C17:C25)</f>
        <v>778859671020</v>
      </c>
    </row>
    <row r="17" spans="1:3" ht="25" customHeight="1" x14ac:dyDescent="0.45">
      <c r="A17" s="14" t="s">
        <v>29</v>
      </c>
      <c r="B17" s="15">
        <v>9964953227</v>
      </c>
      <c r="C17" s="15">
        <v>6338159767</v>
      </c>
    </row>
    <row r="18" spans="1:3" ht="25" customHeight="1" x14ac:dyDescent="0.45">
      <c r="A18" s="14" t="s">
        <v>30</v>
      </c>
      <c r="B18" s="15">
        <v>244167579161</v>
      </c>
      <c r="C18" s="15">
        <v>235940546058</v>
      </c>
    </row>
    <row r="19" spans="1:3" ht="25" customHeight="1" x14ac:dyDescent="0.45">
      <c r="A19" s="14" t="s">
        <v>31</v>
      </c>
      <c r="B19" s="15">
        <v>851512274</v>
      </c>
      <c r="C19" s="15">
        <v>212435333</v>
      </c>
    </row>
    <row r="20" spans="1:3" ht="25" customHeight="1" x14ac:dyDescent="0.45">
      <c r="A20" s="14" t="s">
        <v>32</v>
      </c>
      <c r="B20" s="16">
        <v>357829170403</v>
      </c>
      <c r="C20" s="15">
        <v>307122945123</v>
      </c>
    </row>
    <row r="21" spans="1:3" ht="25" customHeight="1" x14ac:dyDescent="0.45">
      <c r="A21" s="14" t="s">
        <v>33</v>
      </c>
      <c r="B21" s="15">
        <v>75689294331</v>
      </c>
      <c r="C21" s="15">
        <v>96720666413</v>
      </c>
    </row>
    <row r="22" spans="1:3" ht="25" customHeight="1" x14ac:dyDescent="0.45">
      <c r="A22" s="14" t="s">
        <v>52</v>
      </c>
      <c r="B22" s="44">
        <v>0</v>
      </c>
      <c r="C22" s="15">
        <v>22649300</v>
      </c>
    </row>
    <row r="23" spans="1:3" ht="25" customHeight="1" x14ac:dyDescent="0.45">
      <c r="A23" s="14" t="s">
        <v>53</v>
      </c>
      <c r="B23" s="15">
        <v>3166709288</v>
      </c>
      <c r="C23" s="15">
        <v>2005841910</v>
      </c>
    </row>
    <row r="24" spans="1:3" ht="25" customHeight="1" x14ac:dyDescent="0.45">
      <c r="A24" s="14" t="s">
        <v>51</v>
      </c>
      <c r="B24" s="15">
        <v>138284307081</v>
      </c>
      <c r="C24" s="15">
        <v>125188330994</v>
      </c>
    </row>
    <row r="25" spans="1:3" ht="25" customHeight="1" x14ac:dyDescent="0.45">
      <c r="A25" s="14" t="s">
        <v>46</v>
      </c>
      <c r="B25" s="15">
        <v>3758305410</v>
      </c>
      <c r="C25" s="15">
        <v>5308096122</v>
      </c>
    </row>
    <row r="26" spans="1:3" ht="25" customHeight="1" x14ac:dyDescent="0.45">
      <c r="A26" s="25" t="s">
        <v>34</v>
      </c>
      <c r="B26" s="26">
        <f>B6-B16</f>
        <v>75310521675</v>
      </c>
      <c r="C26" s="26">
        <f>C6-C16</f>
        <v>54449191375</v>
      </c>
    </row>
    <row r="27" spans="1:3" ht="25" customHeight="1" x14ac:dyDescent="0.45">
      <c r="A27" s="25" t="s">
        <v>35</v>
      </c>
      <c r="B27" s="17">
        <v>2994426332</v>
      </c>
      <c r="C27" s="15">
        <v>4156255098</v>
      </c>
    </row>
    <row r="28" spans="1:3" ht="25" customHeight="1" x14ac:dyDescent="0.45">
      <c r="A28" s="25" t="s">
        <v>36</v>
      </c>
      <c r="B28" s="17">
        <v>2611799923</v>
      </c>
      <c r="C28" s="15">
        <v>5336882758</v>
      </c>
    </row>
    <row r="29" spans="1:3" ht="25" customHeight="1" x14ac:dyDescent="0.45">
      <c r="A29" s="25" t="s">
        <v>37</v>
      </c>
      <c r="B29" s="26">
        <f>B26+B27-B28</f>
        <v>75693148084</v>
      </c>
      <c r="C29" s="26">
        <f>C26+C27-C28</f>
        <v>53268563715</v>
      </c>
    </row>
    <row r="30" spans="1:3" ht="25" customHeight="1" x14ac:dyDescent="0.45">
      <c r="A30" s="25" t="s">
        <v>38</v>
      </c>
      <c r="B30" s="17">
        <v>19121984816</v>
      </c>
      <c r="C30" s="15">
        <v>14470918127</v>
      </c>
    </row>
    <row r="31" spans="1:3" ht="25" customHeight="1" x14ac:dyDescent="0.45">
      <c r="A31" s="25" t="s">
        <v>39</v>
      </c>
      <c r="B31" s="27">
        <f>B29-B30</f>
        <v>56571163268</v>
      </c>
      <c r="C31" s="27">
        <f>C29-C30</f>
        <v>38797645588</v>
      </c>
    </row>
    <row r="32" spans="1:3" ht="25" customHeight="1" x14ac:dyDescent="0.45">
      <c r="A32" s="25" t="s">
        <v>40</v>
      </c>
      <c r="B32" s="26">
        <f>SUM(B33:B35)</f>
        <v>23344522744</v>
      </c>
      <c r="C32" s="41">
        <f>SUM(C33:C35)</f>
        <v>-4392707321</v>
      </c>
    </row>
    <row r="33" spans="1:3" ht="25" customHeight="1" x14ac:dyDescent="0.45">
      <c r="A33" s="14" t="s">
        <v>41</v>
      </c>
      <c r="B33" s="18"/>
      <c r="C33" s="42"/>
    </row>
    <row r="34" spans="1:3" ht="25" customHeight="1" x14ac:dyDescent="0.45">
      <c r="A34" s="14" t="s">
        <v>42</v>
      </c>
      <c r="B34" s="16">
        <v>22744994861</v>
      </c>
      <c r="C34" s="43">
        <v>-4215049654</v>
      </c>
    </row>
    <row r="35" spans="1:3" ht="25" customHeight="1" x14ac:dyDescent="0.45">
      <c r="A35" s="14" t="s">
        <v>45</v>
      </c>
      <c r="B35" s="16">
        <v>599527883</v>
      </c>
      <c r="C35" s="42">
        <v>-177657667</v>
      </c>
    </row>
    <row r="36" spans="1:3" ht="25" customHeight="1" x14ac:dyDescent="0.45">
      <c r="A36" s="25" t="s">
        <v>43</v>
      </c>
      <c r="B36" s="27">
        <f>B31+B32</f>
        <v>79915686012</v>
      </c>
      <c r="C36" s="27">
        <f>C31+C32</f>
        <v>34404938267</v>
      </c>
    </row>
    <row r="37" spans="1:3" ht="25" customHeight="1" x14ac:dyDescent="0.45">
      <c r="A37" s="28" t="s">
        <v>44</v>
      </c>
      <c r="B37" s="26"/>
      <c r="C37" s="31"/>
    </row>
    <row r="38" spans="1:3" ht="25" customHeight="1" x14ac:dyDescent="0.45">
      <c r="A38" s="14" t="s">
        <v>49</v>
      </c>
      <c r="B38" s="16">
        <v>4383</v>
      </c>
      <c r="C38" s="15">
        <v>3011</v>
      </c>
    </row>
    <row r="39" spans="1:3" ht="25" customHeight="1" x14ac:dyDescent="0.45">
      <c r="A39" s="14" t="s">
        <v>50</v>
      </c>
      <c r="B39" s="16">
        <v>4383</v>
      </c>
      <c r="C39" s="15">
        <v>3011</v>
      </c>
    </row>
  </sheetData>
  <mergeCells count="3">
    <mergeCell ref="A1:C1"/>
    <mergeCell ref="A2:C2"/>
    <mergeCell ref="A3:C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zoomScaleNormal="100" zoomScaleSheetLayoutView="80" workbookViewId="0">
      <selection activeCell="D13" sqref="D13"/>
    </sheetView>
  </sheetViews>
  <sheetFormatPr defaultRowHeight="17" x14ac:dyDescent="0.45"/>
  <cols>
    <col min="1" max="4" width="24.5" customWidth="1"/>
    <col min="6" max="6" width="12.83203125" bestFit="1" customWidth="1"/>
  </cols>
  <sheetData>
    <row r="1" spans="1:6" ht="40" customHeight="1" x14ac:dyDescent="0.45">
      <c r="A1" s="45" t="s">
        <v>54</v>
      </c>
      <c r="B1" s="45"/>
      <c r="C1" s="45"/>
      <c r="D1" s="45"/>
    </row>
    <row r="2" spans="1:6" x14ac:dyDescent="0.45">
      <c r="A2" s="1"/>
      <c r="B2" s="1"/>
      <c r="C2" s="1"/>
      <c r="D2" s="2" t="s">
        <v>1</v>
      </c>
    </row>
    <row r="3" spans="1:6" ht="40" customHeight="1" x14ac:dyDescent="0.45">
      <c r="A3" s="19" t="s">
        <v>2</v>
      </c>
      <c r="B3" s="20" t="s">
        <v>0</v>
      </c>
      <c r="C3" s="20" t="s">
        <v>3</v>
      </c>
      <c r="D3" s="20" t="s">
        <v>4</v>
      </c>
    </row>
    <row r="4" spans="1:6" ht="24.75" customHeight="1" x14ac:dyDescent="0.45">
      <c r="A4" s="21" t="s">
        <v>5</v>
      </c>
      <c r="B4" s="3" t="e">
        <f>(#REF!-#REF!)/#REF!</f>
        <v>#REF!</v>
      </c>
      <c r="C4" s="3">
        <v>-0.10572751466278112</v>
      </c>
      <c r="D4" s="3">
        <v>0.27795575565822239</v>
      </c>
    </row>
    <row r="5" spans="1:6" ht="24.75" customHeight="1" x14ac:dyDescent="0.45">
      <c r="A5" s="22" t="s">
        <v>6</v>
      </c>
      <c r="B5" s="4" t="e">
        <f>#REF!/1000000</f>
        <v>#REF!</v>
      </c>
      <c r="C5" s="4">
        <v>999032.00349100004</v>
      </c>
      <c r="D5" s="4">
        <v>1117144.9640589999</v>
      </c>
    </row>
    <row r="6" spans="1:6" ht="24.75" customHeight="1" x14ac:dyDescent="0.45">
      <c r="A6" s="21" t="s">
        <v>47</v>
      </c>
      <c r="B6" s="5" t="e">
        <f>(#REF!-#REF!)/#REF!</f>
        <v>#REF!</v>
      </c>
      <c r="C6" s="5">
        <v>0.2445885228331551</v>
      </c>
      <c r="D6" s="3">
        <v>-0.67999734364871778</v>
      </c>
      <c r="F6" s="30"/>
    </row>
    <row r="7" spans="1:6" ht="24.75" customHeight="1" x14ac:dyDescent="0.45">
      <c r="A7" s="22" t="s">
        <v>7</v>
      </c>
      <c r="B7" s="4" t="e">
        <f>#REF!/1000000</f>
        <v>#REF!</v>
      </c>
      <c r="C7" s="4">
        <v>46294.753861999998</v>
      </c>
      <c r="D7" s="4">
        <v>37196.834948000003</v>
      </c>
    </row>
    <row r="8" spans="1:6" ht="24.75" customHeight="1" x14ac:dyDescent="0.45">
      <c r="A8" s="21" t="s">
        <v>8</v>
      </c>
      <c r="B8" s="3" t="e">
        <f>+B9/((B10+C10)/2)</f>
        <v>#REF!</v>
      </c>
      <c r="C8" s="3">
        <f>+C9/((C10+D10)/2)</f>
        <v>7.3264589966599028E-2</v>
      </c>
      <c r="D8" s="3">
        <v>5.3902540681095235E-2</v>
      </c>
    </row>
    <row r="9" spans="1:6" ht="24.75" customHeight="1" x14ac:dyDescent="0.45">
      <c r="A9" s="23" t="s">
        <v>9</v>
      </c>
      <c r="B9" s="6" t="e">
        <f>#REF!/1000000</f>
        <v>#REF!</v>
      </c>
      <c r="C9" s="6">
        <v>34758</v>
      </c>
      <c r="D9" s="6">
        <v>24033.307547</v>
      </c>
    </row>
    <row r="10" spans="1:6" ht="24.75" customHeight="1" x14ac:dyDescent="0.45">
      <c r="A10" s="22" t="s">
        <v>10</v>
      </c>
      <c r="B10" s="4" t="e">
        <f>#REF!/1000000</f>
        <v>#REF!</v>
      </c>
      <c r="C10" s="4">
        <v>489448</v>
      </c>
      <c r="D10" s="4">
        <v>459386.90143999999</v>
      </c>
    </row>
    <row r="11" spans="1:6" ht="24.75" customHeight="1" x14ac:dyDescent="0.45">
      <c r="A11" s="21" t="s">
        <v>11</v>
      </c>
      <c r="B11" s="3" t="e">
        <f>+B12/B13</f>
        <v>#REF!</v>
      </c>
      <c r="C11" s="3">
        <v>0.28023078620005515</v>
      </c>
      <c r="D11" s="3">
        <v>0.30566879553072585</v>
      </c>
    </row>
    <row r="12" spans="1:6" ht="24.75" customHeight="1" x14ac:dyDescent="0.45">
      <c r="A12" s="23" t="s">
        <v>10</v>
      </c>
      <c r="B12" s="6" t="e">
        <f>+B10</f>
        <v>#REF!</v>
      </c>
      <c r="C12" s="6">
        <v>489448</v>
      </c>
      <c r="D12" s="6">
        <v>459386.90143999999</v>
      </c>
    </row>
    <row r="13" spans="1:6" ht="24.75" customHeight="1" x14ac:dyDescent="0.45">
      <c r="A13" s="22" t="s">
        <v>12</v>
      </c>
      <c r="B13" s="4" t="e">
        <f>#REF!/1000000</f>
        <v>#REF!</v>
      </c>
      <c r="C13" s="7">
        <v>1747477</v>
      </c>
      <c r="D13" s="4">
        <v>1502891.064305</v>
      </c>
    </row>
    <row r="14" spans="1:6" ht="24.75" customHeight="1" x14ac:dyDescent="0.45">
      <c r="A14" s="21" t="s">
        <v>13</v>
      </c>
      <c r="B14" s="32">
        <f>B15/B16</f>
        <v>1.4429017659400145</v>
      </c>
      <c r="C14" s="3">
        <v>1.4092576562225514</v>
      </c>
      <c r="D14" s="37">
        <v>1.4676273401922753</v>
      </c>
    </row>
    <row r="15" spans="1:6" ht="24.75" customHeight="1" x14ac:dyDescent="0.45">
      <c r="A15" s="23" t="s">
        <v>14</v>
      </c>
      <c r="B15" s="33">
        <v>1755808</v>
      </c>
      <c r="C15" s="6">
        <v>1772887</v>
      </c>
      <c r="D15" s="38">
        <v>1531475</v>
      </c>
    </row>
    <row r="16" spans="1:6" ht="24.75" customHeight="1" x14ac:dyDescent="0.45">
      <c r="A16" s="22" t="s">
        <v>15</v>
      </c>
      <c r="B16" s="34">
        <v>1216859</v>
      </c>
      <c r="C16" s="4">
        <v>1258029</v>
      </c>
      <c r="D16" s="39">
        <v>1043504</v>
      </c>
    </row>
    <row r="17" spans="1:4" ht="24.75" customHeight="1" x14ac:dyDescent="0.45">
      <c r="A17" s="21" t="s">
        <v>16</v>
      </c>
      <c r="B17" s="35">
        <v>6.6032000000000002</v>
      </c>
      <c r="C17" s="3">
        <v>6.0023</v>
      </c>
      <c r="D17" s="37">
        <v>4.8079999999999998</v>
      </c>
    </row>
    <row r="18" spans="1:4" ht="24.75" customHeight="1" x14ac:dyDescent="0.45">
      <c r="A18" s="23" t="s">
        <v>17</v>
      </c>
      <c r="B18" s="33">
        <v>421860</v>
      </c>
      <c r="C18" s="6">
        <v>390864</v>
      </c>
      <c r="D18" s="38">
        <v>349019</v>
      </c>
    </row>
    <row r="19" spans="1:4" ht="24.75" customHeight="1" x14ac:dyDescent="0.45">
      <c r="A19" s="24" t="s">
        <v>18</v>
      </c>
      <c r="B19" s="36">
        <v>114483</v>
      </c>
      <c r="C19" s="7">
        <v>111458</v>
      </c>
      <c r="D19" s="40">
        <v>125194</v>
      </c>
    </row>
    <row r="20" spans="1:4" ht="24.75" customHeight="1" x14ac:dyDescent="0.45">
      <c r="A20" s="22" t="s">
        <v>19</v>
      </c>
      <c r="B20" s="34">
        <v>307377</v>
      </c>
      <c r="C20" s="4">
        <v>279406</v>
      </c>
      <c r="D20" s="39">
        <v>223825</v>
      </c>
    </row>
    <row r="21" spans="1:4" x14ac:dyDescent="0.45">
      <c r="A21" s="8"/>
      <c r="B21" s="8"/>
      <c r="C21" s="9"/>
      <c r="D21" s="9"/>
    </row>
  </sheetData>
  <mergeCells count="1">
    <mergeCell ref="A1:D1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포괄손익계산서</vt:lpstr>
      <vt:lpstr>주요경영지표_별도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허광영</cp:lastModifiedBy>
  <cp:lastPrinted>2025-03-20T06:03:21Z</cp:lastPrinted>
  <dcterms:created xsi:type="dcterms:W3CDTF">2025-03-20T04:17:19Z</dcterms:created>
  <dcterms:modified xsi:type="dcterms:W3CDTF">2026-04-02T03:11:05Z</dcterms:modified>
</cp:coreProperties>
</file>