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yyc50\Downloads\"/>
    </mc:Choice>
  </mc:AlternateContent>
  <xr:revisionPtr revIDLastSave="0" documentId="13_ncr:1_{9A08F671-15A5-4246-BCF2-07393CC8F2D3}" xr6:coauthVersionLast="47" xr6:coauthVersionMax="47" xr10:uidLastSave="{00000000-0000-0000-0000-000000000000}"/>
  <bookViews>
    <workbookView xWindow="-28920" yWindow="1440" windowWidth="29040" windowHeight="15720" tabRatio="787" xr2:uid="{00000000-000D-0000-FFFF-FFFF00000000}"/>
  </bookViews>
  <sheets>
    <sheet name="재무상태표_연결" sheetId="3" r:id="rId1"/>
    <sheet name="주요경영지표_별도" sheetId="12" state="hidden" r:id="rId2"/>
    <sheet name="재무상태표_별도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2" l="1"/>
  <c r="B20" i="3" l="1"/>
  <c r="B39" i="3"/>
  <c r="B14" i="12" l="1"/>
  <c r="B37" i="8"/>
  <c r="B10" i="12" s="1"/>
  <c r="B30" i="8"/>
  <c r="B20" i="8"/>
  <c r="B13" i="12" s="1"/>
  <c r="B4" i="12" l="1"/>
  <c r="B5" i="12"/>
  <c r="B12" i="12"/>
  <c r="B11" i="12" s="1"/>
  <c r="B38" i="8"/>
  <c r="B7" i="12" l="1"/>
  <c r="B6" i="12"/>
  <c r="B9" i="12" l="1"/>
  <c r="B8" i="12" s="1"/>
  <c r="B30" i="3"/>
  <c r="B4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Registered User</author>
    <author>COM</author>
  </authors>
  <commentList>
    <comment ref="A5" authorId="0" shapeId="0" xr:uid="{00000000-0006-0000-0700-000001000000}">
      <text>
        <r>
          <rPr>
            <b/>
            <sz val="10"/>
            <color indexed="81"/>
            <rFont val="돋움"/>
            <family val="3"/>
            <charset val="129"/>
          </rPr>
          <t>영업수익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A15" authorId="1" shapeId="0" xr:uid="{00000000-0006-0000-0700-000002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  <comment ref="A16" authorId="1" shapeId="0" xr:uid="{00000000-0006-0000-0700-000003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  <comment ref="A17" authorId="1" shapeId="0" xr:uid="{00000000-0006-0000-0700-000004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  <comment ref="A18" authorId="1" shapeId="0" xr:uid="{00000000-0006-0000-0700-000005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  <comment ref="A19" authorId="1" shapeId="0" xr:uid="{00000000-0006-0000-0700-000006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  <comment ref="A20" authorId="1" shapeId="0" xr:uid="{00000000-0006-0000-0700-000007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</commentList>
</comments>
</file>

<file path=xl/sharedStrings.xml><?xml version="1.0" encoding="utf-8"?>
<sst xmlns="http://schemas.openxmlformats.org/spreadsheetml/2006/main" count="107" uniqueCount="68">
  <si>
    <t>제70기
2024.12.31.</t>
    <phoneticPr fontId="2" type="noConversion"/>
  </si>
  <si>
    <t>(단위 : 백만원)</t>
    <phoneticPr fontId="6" type="noConversion"/>
  </si>
  <si>
    <t>구분</t>
    <phoneticPr fontId="6" type="noConversion"/>
  </si>
  <si>
    <r>
      <t>제69기
2023.12.31</t>
    </r>
    <r>
      <rPr>
        <b/>
        <sz val="12"/>
        <rFont val="맑은 고딕"/>
        <family val="3"/>
        <charset val="129"/>
      </rPr>
      <t>.</t>
    </r>
    <phoneticPr fontId="6" type="noConversion"/>
  </si>
  <si>
    <r>
      <t>제68기
2022.12.31</t>
    </r>
    <r>
      <rPr>
        <b/>
        <sz val="12"/>
        <rFont val="맑은 고딕"/>
        <family val="3"/>
        <charset val="129"/>
      </rPr>
      <t>.</t>
    </r>
    <phoneticPr fontId="6" type="noConversion"/>
  </si>
  <si>
    <r>
      <t xml:space="preserve">매출액증가율 </t>
    </r>
    <r>
      <rPr>
        <sz val="10"/>
        <rFont val="맑은 고딕"/>
        <family val="3"/>
        <charset val="129"/>
      </rPr>
      <t>주1)</t>
    </r>
    <phoneticPr fontId="6" type="noConversion"/>
  </si>
  <si>
    <t>매출액</t>
    <phoneticPr fontId="6" type="noConversion"/>
  </si>
  <si>
    <t>영업이익</t>
    <phoneticPr fontId="6" type="noConversion"/>
  </si>
  <si>
    <t>자기자본이익율 (ROE)</t>
    <phoneticPr fontId="6" type="noConversion"/>
  </si>
  <si>
    <t>당기순이익</t>
    <phoneticPr fontId="6" type="noConversion"/>
  </si>
  <si>
    <t>자기자본</t>
    <phoneticPr fontId="6" type="noConversion"/>
  </si>
  <si>
    <t>자기자본비율</t>
    <phoneticPr fontId="6" type="noConversion"/>
  </si>
  <si>
    <t>총자산</t>
    <phoneticPr fontId="6" type="noConversion"/>
  </si>
  <si>
    <t>자산부채비율</t>
    <phoneticPr fontId="6" type="noConversion"/>
  </si>
  <si>
    <t>실질자산</t>
    <phoneticPr fontId="6" type="noConversion"/>
  </si>
  <si>
    <t>실질부채</t>
    <phoneticPr fontId="6" type="noConversion"/>
  </si>
  <si>
    <r>
      <t>순자본비율</t>
    </r>
    <r>
      <rPr>
        <b/>
        <sz val="11"/>
        <rFont val="맑은 고딕"/>
        <family val="3"/>
        <charset val="129"/>
      </rPr>
      <t/>
    </r>
    <phoneticPr fontId="6" type="noConversion"/>
  </si>
  <si>
    <t>영업용순자본</t>
    <phoneticPr fontId="6" type="noConversion"/>
  </si>
  <si>
    <t>총위험액</t>
    <phoneticPr fontId="6" type="noConversion"/>
  </si>
  <si>
    <t>잉여자본</t>
    <phoneticPr fontId="6" type="noConversion"/>
  </si>
  <si>
    <t>재  무  상  태  표</t>
  </si>
  <si>
    <t>(단위 : 원)</t>
    <phoneticPr fontId="6" type="noConversion"/>
  </si>
  <si>
    <t>과        목</t>
  </si>
  <si>
    <t>자    산</t>
  </si>
  <si>
    <t>  현금및예치금</t>
    <phoneticPr fontId="6" type="noConversion"/>
  </si>
  <si>
    <t>  당기손익-공정가치측정금융자산</t>
    <phoneticPr fontId="6" type="noConversion"/>
  </si>
  <si>
    <t>  당기손익-공정가치측정파생상품자산</t>
    <phoneticPr fontId="6" type="noConversion"/>
  </si>
  <si>
    <t>  기타포괄손익-공정가치측정금융자산</t>
    <phoneticPr fontId="6" type="noConversion"/>
  </si>
  <si>
    <t>  대출채권</t>
    <phoneticPr fontId="6" type="noConversion"/>
  </si>
  <si>
    <t>  유형자산</t>
    <phoneticPr fontId="6" type="noConversion"/>
  </si>
  <si>
    <t xml:space="preserve">  무형자산</t>
    <phoneticPr fontId="6" type="noConversion"/>
  </si>
  <si>
    <t xml:space="preserve">  투자부동산</t>
    <phoneticPr fontId="6" type="noConversion"/>
  </si>
  <si>
    <t xml:space="preserve">  당기법인세자산</t>
    <phoneticPr fontId="6" type="noConversion"/>
  </si>
  <si>
    <t xml:space="preserve">  기타자산</t>
    <phoneticPr fontId="6" type="noConversion"/>
  </si>
  <si>
    <t>자 산 총 계</t>
  </si>
  <si>
    <t>부    채</t>
  </si>
  <si>
    <t>  예수부채</t>
    <phoneticPr fontId="6" type="noConversion"/>
  </si>
  <si>
    <t>  당기손익-공정가치측정금융부채</t>
    <phoneticPr fontId="6" type="noConversion"/>
  </si>
  <si>
    <t>  당기손익-공정가치측정파생상품부채</t>
    <phoneticPr fontId="6" type="noConversion"/>
  </si>
  <si>
    <t>  차입부채</t>
    <phoneticPr fontId="6" type="noConversion"/>
  </si>
  <si>
    <t>  이연법인세부채</t>
    <phoneticPr fontId="6" type="noConversion"/>
  </si>
  <si>
    <t>  충당부채</t>
    <phoneticPr fontId="6" type="noConversion"/>
  </si>
  <si>
    <t>  기타부채</t>
    <phoneticPr fontId="6" type="noConversion"/>
  </si>
  <si>
    <t>부 채 총 계</t>
  </si>
  <si>
    <t>자    본</t>
  </si>
  <si>
    <t>  자본금</t>
    <phoneticPr fontId="6" type="noConversion"/>
  </si>
  <si>
    <t>  자본잉여금</t>
    <phoneticPr fontId="6" type="noConversion"/>
  </si>
  <si>
    <t>  자본조정</t>
    <phoneticPr fontId="6" type="noConversion"/>
  </si>
  <si>
    <t>  기타포괄손익누계액</t>
    <phoneticPr fontId="6" type="noConversion"/>
  </si>
  <si>
    <t>  이익잉여금</t>
    <phoneticPr fontId="6" type="noConversion"/>
  </si>
  <si>
    <t>자 본 총 계</t>
  </si>
  <si>
    <t>부 채 및 자 본 총 계</t>
  </si>
  <si>
    <t>  관계기업투자</t>
    <phoneticPr fontId="6" type="noConversion"/>
  </si>
  <si>
    <t>  순확정급여자산</t>
    <phoneticPr fontId="6" type="noConversion"/>
  </si>
  <si>
    <t>  순확정급여부채</t>
    <phoneticPr fontId="6" type="noConversion"/>
  </si>
  <si>
    <t>영업이익증가율</t>
    <phoneticPr fontId="6" type="noConversion"/>
  </si>
  <si>
    <t>  종속기업및관계기업투자</t>
    <phoneticPr fontId="6" type="noConversion"/>
  </si>
  <si>
    <t xml:space="preserve"> 지배주주지분</t>
    <phoneticPr fontId="2" type="noConversion"/>
  </si>
  <si>
    <t>제 68 기         2022년 12월 31일 현재</t>
    <phoneticPr fontId="6" type="noConversion"/>
  </si>
  <si>
    <t>제 69 기         2023년 12월 31일 현재</t>
    <phoneticPr fontId="6" type="noConversion"/>
  </si>
  <si>
    <t>제 70 기         2024년 12월 31일 현재</t>
    <phoneticPr fontId="6" type="noConversion"/>
  </si>
  <si>
    <t>제 68 기</t>
    <phoneticPr fontId="6" type="noConversion"/>
  </si>
  <si>
    <t>제 69 기</t>
    <phoneticPr fontId="6" type="noConversion"/>
  </si>
  <si>
    <t>제 70 기</t>
    <phoneticPr fontId="6" type="noConversion"/>
  </si>
  <si>
    <t>연   결   재  무  상  태  표</t>
    <phoneticPr fontId="2" type="noConversion"/>
  </si>
  <si>
    <t>제 70 기</t>
    <phoneticPr fontId="6" type="noConversion"/>
  </si>
  <si>
    <t xml:space="preserve"> 비지배지분</t>
    <phoneticPr fontId="2" type="noConversion"/>
  </si>
  <si>
    <t>주요경영지표(별도)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</si>
</sst>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0.0%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굴림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8"/>
      <name val="맑은 고딕"/>
      <family val="3"/>
      <charset val="129"/>
    </font>
    <font>
      <b/>
      <sz val="12"/>
      <name val="맑은 고딕"/>
      <family val="3"/>
      <charset val="129"/>
    </font>
    <font>
      <sz val="10"/>
      <name val="맑은 고딕"/>
      <family val="3"/>
      <charset val="129"/>
    </font>
    <font>
      <sz val="12"/>
      <name val="맑은 고딕"/>
      <family val="3"/>
      <charset val="129"/>
    </font>
    <font>
      <b/>
      <sz val="10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18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77" fontId="13" fillId="0" borderId="2" xfId="0" applyNumberFormat="1" applyFont="1" applyBorder="1" applyAlignment="1">
      <alignment horizontal="right" vertical="center"/>
    </xf>
    <xf numFmtId="3" fontId="13" fillId="0" borderId="3" xfId="0" applyNumberFormat="1" applyFont="1" applyBorder="1" applyAlignment="1">
      <alignment horizontal="right" vertical="center"/>
    </xf>
    <xf numFmtId="10" fontId="13" fillId="0" borderId="2" xfId="0" applyNumberFormat="1" applyFont="1" applyBorder="1" applyAlignment="1">
      <alignment horizontal="right" vertical="center"/>
    </xf>
    <xf numFmtId="3" fontId="13" fillId="0" borderId="4" xfId="0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9" fillId="0" borderId="9" xfId="0" applyFont="1" applyBorder="1" applyAlignment="1">
      <alignment horizontal="left"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9" xfId="0" applyNumberFormat="1" applyFont="1" applyBorder="1">
      <alignment vertical="center"/>
    </xf>
    <xf numFmtId="0" fontId="8" fillId="0" borderId="9" xfId="0" applyFont="1" applyBorder="1" applyAlignment="1">
      <alignment horizontal="right" vertical="center" wrapText="1"/>
    </xf>
    <xf numFmtId="3" fontId="8" fillId="0" borderId="9" xfId="0" applyNumberFormat="1" applyFont="1" applyBorder="1" applyAlignment="1">
      <alignment horizontal="right" vertical="center" wrapText="1"/>
    </xf>
    <xf numFmtId="41" fontId="8" fillId="0" borderId="9" xfId="1" applyFont="1" applyBorder="1" applyAlignment="1">
      <alignment horizontal="right" vertical="center" wrapText="1"/>
    </xf>
    <xf numFmtId="3" fontId="8" fillId="0" borderId="9" xfId="0" applyNumberFormat="1" applyFont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left" vertical="center" wrapText="1"/>
    </xf>
    <xf numFmtId="3" fontId="18" fillId="3" borderId="9" xfId="0" applyNumberFormat="1" applyFont="1" applyFill="1" applyBorder="1" applyAlignment="1">
      <alignment horizontal="right" vertical="center" wrapText="1"/>
    </xf>
    <xf numFmtId="0" fontId="18" fillId="3" borderId="10" xfId="0" applyFont="1" applyFill="1" applyBorder="1" applyAlignment="1">
      <alignment horizontal="left" vertical="center" wrapText="1"/>
    </xf>
    <xf numFmtId="3" fontId="18" fillId="3" borderId="11" xfId="0" applyNumberFormat="1" applyFont="1" applyFill="1" applyBorder="1" applyAlignment="1">
      <alignment horizontal="right" vertical="center" wrapText="1"/>
    </xf>
    <xf numFmtId="3" fontId="0" fillId="0" borderId="0" xfId="0" applyNumberFormat="1">
      <alignment vertical="center"/>
    </xf>
    <xf numFmtId="41" fontId="9" fillId="0" borderId="9" xfId="1" applyFont="1" applyBorder="1" applyAlignment="1">
      <alignment horizontal="right" vertical="center" wrapText="1"/>
    </xf>
    <xf numFmtId="3" fontId="9" fillId="0" borderId="9" xfId="1" applyNumberFormat="1" applyFont="1" applyBorder="1" applyAlignment="1">
      <alignment vertical="center"/>
    </xf>
    <xf numFmtId="177" fontId="13" fillId="0" borderId="12" xfId="0" applyNumberFormat="1" applyFont="1" applyBorder="1" applyAlignment="1">
      <alignment horizontal="right" vertical="center"/>
    </xf>
    <xf numFmtId="3" fontId="13" fillId="4" borderId="13" xfId="0" applyNumberFormat="1" applyFont="1" applyFill="1" applyBorder="1" applyAlignment="1">
      <alignment horizontal="right" vertical="center"/>
    </xf>
    <xf numFmtId="3" fontId="13" fillId="4" borderId="14" xfId="0" applyNumberFormat="1" applyFont="1" applyFill="1" applyBorder="1" applyAlignment="1">
      <alignment horizontal="right" vertical="center"/>
    </xf>
    <xf numFmtId="177" fontId="13" fillId="4" borderId="12" xfId="0" applyNumberFormat="1" applyFont="1" applyFill="1" applyBorder="1" applyAlignment="1">
      <alignment horizontal="right" vertical="center"/>
    </xf>
    <xf numFmtId="3" fontId="13" fillId="4" borderId="15" xfId="0" applyNumberFormat="1" applyFont="1" applyFill="1" applyBorder="1" applyAlignment="1">
      <alignment horizontal="right" vertical="center"/>
    </xf>
    <xf numFmtId="177" fontId="13" fillId="0" borderId="16" xfId="0" applyNumberFormat="1" applyFont="1" applyBorder="1" applyAlignment="1">
      <alignment horizontal="right" vertical="center"/>
    </xf>
    <xf numFmtId="3" fontId="13" fillId="0" borderId="17" xfId="0" applyNumberFormat="1" applyFon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3" fillId="0" borderId="19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4">
    <cellStyle name="쉼표 [0]" xfId="1" builtinId="6"/>
    <cellStyle name="쉼표 [0] 2" xfId="3" xr:uid="{00000000-0005-0000-0000-000001000000}"/>
    <cellStyle name="표준" xfId="0" builtinId="0"/>
    <cellStyle name="표준 2" xfId="2" xr:uid="{00000000-0005-0000-0000-000003000000}"/>
  </cellStyles>
  <dxfs count="0"/>
  <tableStyles count="0" defaultTableStyle="TableStyleMedium2" defaultPivotStyle="PivotStyleLight16"/>
  <colors>
    <mruColors>
      <color rgb="FFE2EDFE"/>
      <color rgb="FFCCECFF"/>
      <color rgb="FFB1DEE9"/>
      <color rgb="FFD7F5F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0"/>
  <sheetViews>
    <sheetView tabSelected="1" zoomScaleNormal="100" workbookViewId="0">
      <selection activeCell="D7" sqref="D7"/>
    </sheetView>
  </sheetViews>
  <sheetFormatPr defaultRowHeight="17" x14ac:dyDescent="0.45"/>
  <cols>
    <col min="1" max="1" width="39.08203125" style="15" customWidth="1"/>
    <col min="2" max="4" width="21.33203125" style="15" customWidth="1"/>
  </cols>
  <sheetData>
    <row r="1" spans="1:4" ht="36" customHeight="1" x14ac:dyDescent="0.45">
      <c r="A1" s="50" t="s">
        <v>64</v>
      </c>
      <c r="B1" s="50"/>
      <c r="C1" s="50"/>
      <c r="D1" s="50"/>
    </row>
    <row r="2" spans="1:4" x14ac:dyDescent="0.45">
      <c r="A2" s="49" t="s">
        <v>60</v>
      </c>
      <c r="B2" s="49"/>
      <c r="C2" s="49"/>
      <c r="D2" s="49"/>
    </row>
    <row r="3" spans="1:4" x14ac:dyDescent="0.45">
      <c r="A3" s="49" t="s">
        <v>59</v>
      </c>
      <c r="B3" s="49"/>
      <c r="C3" s="49"/>
      <c r="D3" s="49"/>
    </row>
    <row r="4" spans="1:4" x14ac:dyDescent="0.45">
      <c r="A4" s="49" t="s">
        <v>58</v>
      </c>
      <c r="B4" s="49"/>
      <c r="C4" s="49"/>
      <c r="D4" s="49"/>
    </row>
    <row r="5" spans="1:4" x14ac:dyDescent="0.45">
      <c r="A5" s="10"/>
      <c r="B5" s="11"/>
      <c r="C5" s="12"/>
      <c r="D5" s="12" t="s">
        <v>21</v>
      </c>
    </row>
    <row r="6" spans="1:4" ht="25" customHeight="1" x14ac:dyDescent="0.45">
      <c r="A6" s="29" t="s">
        <v>22</v>
      </c>
      <c r="B6" s="30" t="s">
        <v>63</v>
      </c>
      <c r="C6" s="31" t="s">
        <v>62</v>
      </c>
      <c r="D6" s="31" t="s">
        <v>61</v>
      </c>
    </row>
    <row r="7" spans="1:4" ht="25" customHeight="1" x14ac:dyDescent="0.45">
      <c r="A7" s="13" t="s">
        <v>23</v>
      </c>
      <c r="B7" s="14"/>
      <c r="C7" s="14"/>
      <c r="D7" s="14"/>
    </row>
    <row r="8" spans="1:4" ht="25" customHeight="1" x14ac:dyDescent="0.45">
      <c r="A8" s="16" t="s">
        <v>24</v>
      </c>
      <c r="B8" s="17">
        <v>294831812045</v>
      </c>
      <c r="C8" s="17">
        <v>215147522175</v>
      </c>
      <c r="D8" s="17">
        <v>208696229008</v>
      </c>
    </row>
    <row r="9" spans="1:4" ht="25" customHeight="1" x14ac:dyDescent="0.45">
      <c r="A9" s="16" t="s">
        <v>25</v>
      </c>
      <c r="B9" s="17">
        <v>1152813885146</v>
      </c>
      <c r="C9" s="17">
        <v>1229250212121</v>
      </c>
      <c r="D9" s="17">
        <v>1004052947029</v>
      </c>
    </row>
    <row r="10" spans="1:4" ht="25" customHeight="1" x14ac:dyDescent="0.45">
      <c r="A10" s="16" t="s">
        <v>26</v>
      </c>
      <c r="B10" s="18">
        <v>8209827000</v>
      </c>
      <c r="C10" s="17">
        <v>5721929932</v>
      </c>
      <c r="D10" s="17">
        <v>3927344403</v>
      </c>
    </row>
    <row r="11" spans="1:4" ht="25" customHeight="1" x14ac:dyDescent="0.45">
      <c r="A11" s="16" t="s">
        <v>27</v>
      </c>
      <c r="B11" s="17">
        <v>166358091311</v>
      </c>
      <c r="C11" s="17">
        <v>171839300223</v>
      </c>
      <c r="D11" s="17">
        <v>164771494759</v>
      </c>
    </row>
    <row r="12" spans="1:4" ht="25" customHeight="1" x14ac:dyDescent="0.45">
      <c r="A12" s="16" t="s">
        <v>28</v>
      </c>
      <c r="B12" s="18">
        <v>19350131021</v>
      </c>
      <c r="C12" s="17">
        <v>26099027656</v>
      </c>
      <c r="D12" s="17">
        <v>20058206032</v>
      </c>
    </row>
    <row r="13" spans="1:4" ht="25" customHeight="1" x14ac:dyDescent="0.45">
      <c r="A13" s="16" t="s">
        <v>52</v>
      </c>
      <c r="B13" s="17">
        <v>18539931798</v>
      </c>
      <c r="C13" s="17">
        <v>14934904947</v>
      </c>
      <c r="D13" s="37">
        <v>0</v>
      </c>
    </row>
    <row r="14" spans="1:4" ht="25" customHeight="1" x14ac:dyDescent="0.45">
      <c r="A14" s="16" t="s">
        <v>53</v>
      </c>
      <c r="B14" s="17">
        <v>4977407</v>
      </c>
      <c r="C14" s="37">
        <v>0</v>
      </c>
      <c r="D14" s="37">
        <v>0</v>
      </c>
    </row>
    <row r="15" spans="1:4" ht="25" customHeight="1" x14ac:dyDescent="0.45">
      <c r="A15" s="16" t="s">
        <v>29</v>
      </c>
      <c r="B15" s="17">
        <v>16105998603</v>
      </c>
      <c r="C15" s="17">
        <v>16821296250</v>
      </c>
      <c r="D15" s="17">
        <v>17963457307</v>
      </c>
    </row>
    <row r="16" spans="1:4" ht="25" customHeight="1" x14ac:dyDescent="0.45">
      <c r="A16" s="16" t="s">
        <v>30</v>
      </c>
      <c r="B16" s="18">
        <v>2707254080</v>
      </c>
      <c r="C16" s="17">
        <v>2739986605</v>
      </c>
      <c r="D16" s="17">
        <v>2634541369</v>
      </c>
    </row>
    <row r="17" spans="1:4" ht="25" customHeight="1" x14ac:dyDescent="0.45">
      <c r="A17" s="16" t="s">
        <v>31</v>
      </c>
      <c r="B17" s="18">
        <v>1517688376</v>
      </c>
      <c r="C17" s="17">
        <v>1595974184</v>
      </c>
      <c r="D17" s="17">
        <v>1674259995</v>
      </c>
    </row>
    <row r="18" spans="1:4" ht="25" customHeight="1" x14ac:dyDescent="0.45">
      <c r="A18" s="16" t="s">
        <v>32</v>
      </c>
      <c r="B18" s="18">
        <v>1512647812</v>
      </c>
      <c r="C18" s="17">
        <v>3363246147</v>
      </c>
      <c r="D18" s="17">
        <v>728523800</v>
      </c>
    </row>
    <row r="19" spans="1:4" ht="25" customHeight="1" x14ac:dyDescent="0.45">
      <c r="A19" s="16" t="s">
        <v>33</v>
      </c>
      <c r="B19" s="18">
        <v>49385236179</v>
      </c>
      <c r="C19" s="17">
        <v>60309454435</v>
      </c>
      <c r="D19" s="17">
        <v>78384060603</v>
      </c>
    </row>
    <row r="20" spans="1:4" ht="25" customHeight="1" x14ac:dyDescent="0.45">
      <c r="A20" s="32" t="s">
        <v>34</v>
      </c>
      <c r="B20" s="33">
        <f>SUM(B8:B19)</f>
        <v>1731337480778</v>
      </c>
      <c r="C20" s="33">
        <v>1747822854675</v>
      </c>
      <c r="D20" s="33">
        <v>1502891064305</v>
      </c>
    </row>
    <row r="21" spans="1:4" ht="25" customHeight="1" x14ac:dyDescent="0.45">
      <c r="A21" s="13" t="s">
        <v>35</v>
      </c>
      <c r="B21" s="19"/>
      <c r="C21" s="19"/>
      <c r="D21" s="19"/>
    </row>
    <row r="22" spans="1:4" ht="25" customHeight="1" x14ac:dyDescent="0.45">
      <c r="A22" s="13" t="s">
        <v>36</v>
      </c>
      <c r="B22" s="20">
        <v>58825313794</v>
      </c>
      <c r="C22" s="20">
        <v>65683110740</v>
      </c>
      <c r="D22" s="20">
        <v>76112157891</v>
      </c>
    </row>
    <row r="23" spans="1:4" ht="25" customHeight="1" x14ac:dyDescent="0.45">
      <c r="A23" s="13" t="s">
        <v>37</v>
      </c>
      <c r="B23" s="20">
        <v>231119646334</v>
      </c>
      <c r="C23" s="20">
        <v>144567789732</v>
      </c>
      <c r="D23" s="20">
        <v>83694146750</v>
      </c>
    </row>
    <row r="24" spans="1:4" ht="25" customHeight="1" x14ac:dyDescent="0.45">
      <c r="A24" s="13" t="s">
        <v>38</v>
      </c>
      <c r="B24" s="20">
        <v>7205132472</v>
      </c>
      <c r="C24" s="20">
        <v>4281987587</v>
      </c>
      <c r="D24" s="20">
        <v>3425501111</v>
      </c>
    </row>
    <row r="25" spans="1:4" ht="25" customHeight="1" x14ac:dyDescent="0.45">
      <c r="A25" s="13" t="s">
        <v>39</v>
      </c>
      <c r="B25" s="20">
        <v>796587191610</v>
      </c>
      <c r="C25" s="20">
        <v>904846918938</v>
      </c>
      <c r="D25" s="20">
        <v>742558399767</v>
      </c>
    </row>
    <row r="26" spans="1:4" ht="25" customHeight="1" x14ac:dyDescent="0.45">
      <c r="A26" s="13" t="s">
        <v>54</v>
      </c>
      <c r="B26" s="21">
        <v>0</v>
      </c>
      <c r="C26" s="20">
        <v>563301459</v>
      </c>
      <c r="D26" s="20">
        <v>10386067973</v>
      </c>
    </row>
    <row r="27" spans="1:4" ht="25" customHeight="1" x14ac:dyDescent="0.45">
      <c r="A27" s="13" t="s">
        <v>40</v>
      </c>
      <c r="B27" s="20">
        <v>16013404690</v>
      </c>
      <c r="C27" s="20">
        <v>15881286134</v>
      </c>
      <c r="D27" s="20">
        <v>8887330227</v>
      </c>
    </row>
    <row r="28" spans="1:4" ht="25" customHeight="1" x14ac:dyDescent="0.45">
      <c r="A28" s="13" t="s">
        <v>41</v>
      </c>
      <c r="B28" s="20">
        <v>371425844</v>
      </c>
      <c r="C28" s="21">
        <v>226149261</v>
      </c>
      <c r="D28" s="21">
        <v>226592766</v>
      </c>
    </row>
    <row r="29" spans="1:4" ht="25" customHeight="1" x14ac:dyDescent="0.45">
      <c r="A29" s="13" t="s">
        <v>42</v>
      </c>
      <c r="B29" s="22">
        <v>107058135663</v>
      </c>
      <c r="C29" s="20">
        <v>121978538120</v>
      </c>
      <c r="D29" s="20">
        <v>118213966380</v>
      </c>
    </row>
    <row r="30" spans="1:4" ht="25" customHeight="1" x14ac:dyDescent="0.45">
      <c r="A30" s="32" t="s">
        <v>43</v>
      </c>
      <c r="B30" s="33">
        <f>SUM(B22:B29)</f>
        <v>1217180250407</v>
      </c>
      <c r="C30" s="33">
        <v>1258029081971</v>
      </c>
      <c r="D30" s="33">
        <v>1043504162865</v>
      </c>
    </row>
    <row r="31" spans="1:4" ht="25" customHeight="1" x14ac:dyDescent="0.45">
      <c r="A31" s="13" t="s">
        <v>44</v>
      </c>
      <c r="B31" s="19"/>
      <c r="C31" s="19"/>
      <c r="D31" s="19"/>
    </row>
    <row r="32" spans="1:4" ht="25" customHeight="1" x14ac:dyDescent="0.45">
      <c r="A32" s="13" t="s">
        <v>57</v>
      </c>
      <c r="B32" s="21">
        <v>514157230371</v>
      </c>
      <c r="C32" s="21">
        <v>489793772704</v>
      </c>
      <c r="D32" s="20">
        <v>459386901440</v>
      </c>
    </row>
    <row r="33" spans="1:4" ht="25" customHeight="1" x14ac:dyDescent="0.45">
      <c r="A33" s="13" t="s">
        <v>45</v>
      </c>
      <c r="B33" s="20">
        <v>66267670000</v>
      </c>
      <c r="C33" s="20">
        <v>66267670000</v>
      </c>
      <c r="D33" s="20">
        <v>66267670000</v>
      </c>
    </row>
    <row r="34" spans="1:4" ht="25" customHeight="1" x14ac:dyDescent="0.45">
      <c r="A34" s="13" t="s">
        <v>46</v>
      </c>
      <c r="B34" s="20">
        <v>4536417420</v>
      </c>
      <c r="C34" s="20">
        <v>4536417420</v>
      </c>
      <c r="D34" s="20">
        <v>4536417420</v>
      </c>
    </row>
    <row r="35" spans="1:4" ht="25" customHeight="1" x14ac:dyDescent="0.45">
      <c r="A35" s="13" t="s">
        <v>47</v>
      </c>
      <c r="B35" s="20">
        <v>-524471961</v>
      </c>
      <c r="C35" s="20">
        <v>-524471961</v>
      </c>
      <c r="D35" s="20">
        <v>-524471961</v>
      </c>
    </row>
    <row r="36" spans="1:4" ht="25" customHeight="1" x14ac:dyDescent="0.45">
      <c r="A36" s="13" t="s">
        <v>48</v>
      </c>
      <c r="B36" s="20">
        <v>119010230636</v>
      </c>
      <c r="C36" s="20">
        <v>123225280290</v>
      </c>
      <c r="D36" s="20">
        <v>117790137888</v>
      </c>
    </row>
    <row r="37" spans="1:4" ht="25" customHeight="1" x14ac:dyDescent="0.45">
      <c r="A37" s="13" t="s">
        <v>49</v>
      </c>
      <c r="B37" s="22">
        <v>324867384276</v>
      </c>
      <c r="C37" s="20">
        <v>296288876955</v>
      </c>
      <c r="D37" s="20">
        <v>271317148093</v>
      </c>
    </row>
    <row r="38" spans="1:4" ht="25" customHeight="1" x14ac:dyDescent="0.45">
      <c r="A38" s="13" t="s">
        <v>66</v>
      </c>
      <c r="B38" s="21">
        <v>0</v>
      </c>
      <c r="C38" s="21">
        <v>0</v>
      </c>
      <c r="D38" s="21">
        <v>0</v>
      </c>
    </row>
    <row r="39" spans="1:4" ht="25" customHeight="1" x14ac:dyDescent="0.45">
      <c r="A39" s="32" t="s">
        <v>50</v>
      </c>
      <c r="B39" s="33">
        <f>SUM(B33:B37)</f>
        <v>514157230371</v>
      </c>
      <c r="C39" s="33">
        <v>489793772704</v>
      </c>
      <c r="D39" s="33">
        <v>459386901440</v>
      </c>
    </row>
    <row r="40" spans="1:4" ht="25" customHeight="1" x14ac:dyDescent="0.45">
      <c r="A40" s="34" t="s">
        <v>51</v>
      </c>
      <c r="B40" s="35">
        <f>B30+B39</f>
        <v>1731337480778</v>
      </c>
      <c r="C40" s="35">
        <v>1747822854675</v>
      </c>
      <c r="D40" s="35">
        <v>1502891064305</v>
      </c>
    </row>
  </sheetData>
  <mergeCells count="4">
    <mergeCell ref="A4:D4"/>
    <mergeCell ref="A3:D3"/>
    <mergeCell ref="A2:D2"/>
    <mergeCell ref="A1:D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"/>
  <sheetViews>
    <sheetView zoomScaleNormal="100" zoomScaleSheetLayoutView="80" workbookViewId="0">
      <selection activeCell="D13" sqref="D13"/>
    </sheetView>
  </sheetViews>
  <sheetFormatPr defaultRowHeight="17" x14ac:dyDescent="0.45"/>
  <cols>
    <col min="1" max="4" width="24.5" customWidth="1"/>
    <col min="6" max="6" width="12.83203125" bestFit="1" customWidth="1"/>
  </cols>
  <sheetData>
    <row r="1" spans="1:6" ht="40" customHeight="1" x14ac:dyDescent="0.45">
      <c r="A1" s="48" t="s">
        <v>67</v>
      </c>
      <c r="B1" s="48"/>
      <c r="C1" s="48"/>
      <c r="D1" s="48"/>
    </row>
    <row r="2" spans="1:6" x14ac:dyDescent="0.45">
      <c r="A2" s="1"/>
      <c r="B2" s="1"/>
      <c r="C2" s="1"/>
      <c r="D2" s="2" t="s">
        <v>1</v>
      </c>
    </row>
    <row r="3" spans="1:6" ht="40" customHeight="1" x14ac:dyDescent="0.45">
      <c r="A3" s="23" t="s">
        <v>2</v>
      </c>
      <c r="B3" s="24" t="s">
        <v>0</v>
      </c>
      <c r="C3" s="24" t="s">
        <v>3</v>
      </c>
      <c r="D3" s="24" t="s">
        <v>4</v>
      </c>
    </row>
    <row r="4" spans="1:6" ht="24.75" customHeight="1" x14ac:dyDescent="0.45">
      <c r="A4" s="25" t="s">
        <v>5</v>
      </c>
      <c r="B4" s="3" t="e">
        <f>(#REF!-#REF!)/#REF!</f>
        <v>#REF!</v>
      </c>
      <c r="C4" s="3">
        <v>-0.10572751466278112</v>
      </c>
      <c r="D4" s="3">
        <v>0.27795575565822239</v>
      </c>
    </row>
    <row r="5" spans="1:6" ht="24.75" customHeight="1" x14ac:dyDescent="0.45">
      <c r="A5" s="26" t="s">
        <v>6</v>
      </c>
      <c r="B5" s="4" t="e">
        <f>#REF!/1000000</f>
        <v>#REF!</v>
      </c>
      <c r="C5" s="4">
        <v>999032.00349100004</v>
      </c>
      <c r="D5" s="4">
        <v>1117144.9640589999</v>
      </c>
    </row>
    <row r="6" spans="1:6" ht="24.75" customHeight="1" x14ac:dyDescent="0.45">
      <c r="A6" s="25" t="s">
        <v>55</v>
      </c>
      <c r="B6" s="5" t="e">
        <f>(#REF!-#REF!)/#REF!</f>
        <v>#REF!</v>
      </c>
      <c r="C6" s="5">
        <v>0.2445885228331551</v>
      </c>
      <c r="D6" s="3">
        <v>-0.67999734364871778</v>
      </c>
      <c r="F6" s="36"/>
    </row>
    <row r="7" spans="1:6" ht="24.75" customHeight="1" x14ac:dyDescent="0.45">
      <c r="A7" s="26" t="s">
        <v>7</v>
      </c>
      <c r="B7" s="4" t="e">
        <f>#REF!/1000000</f>
        <v>#REF!</v>
      </c>
      <c r="C7" s="4">
        <v>46294.753861999998</v>
      </c>
      <c r="D7" s="4">
        <v>37196.834948000003</v>
      </c>
    </row>
    <row r="8" spans="1:6" ht="24.75" customHeight="1" x14ac:dyDescent="0.45">
      <c r="A8" s="25" t="s">
        <v>8</v>
      </c>
      <c r="B8" s="3" t="e">
        <f>+B9/((B10+C10)/2)</f>
        <v>#REF!</v>
      </c>
      <c r="C8" s="3">
        <f>+C9/((C10+D10)/2)</f>
        <v>7.3264589966599028E-2</v>
      </c>
      <c r="D8" s="3">
        <v>5.3902540681095235E-2</v>
      </c>
    </row>
    <row r="9" spans="1:6" ht="24.75" customHeight="1" x14ac:dyDescent="0.45">
      <c r="A9" s="27" t="s">
        <v>9</v>
      </c>
      <c r="B9" s="6" t="e">
        <f>#REF!/1000000</f>
        <v>#REF!</v>
      </c>
      <c r="C9" s="6">
        <v>34758</v>
      </c>
      <c r="D9" s="6">
        <v>24033.307547</v>
      </c>
    </row>
    <row r="10" spans="1:6" ht="24.75" customHeight="1" x14ac:dyDescent="0.45">
      <c r="A10" s="26" t="s">
        <v>10</v>
      </c>
      <c r="B10" s="4">
        <f>재무상태표_별도!B37/1000000</f>
        <v>514376.53135599999</v>
      </c>
      <c r="C10" s="4">
        <v>489448</v>
      </c>
      <c r="D10" s="4">
        <v>459386.90143999999</v>
      </c>
    </row>
    <row r="11" spans="1:6" ht="24.75" customHeight="1" x14ac:dyDescent="0.45">
      <c r="A11" s="25" t="s">
        <v>11</v>
      </c>
      <c r="B11" s="3">
        <f>+B12/B13</f>
        <v>0.29711532065608565</v>
      </c>
      <c r="C11" s="3">
        <v>0.28023078620005515</v>
      </c>
      <c r="D11" s="3">
        <v>0.30566879553072585</v>
      </c>
    </row>
    <row r="12" spans="1:6" ht="24.75" customHeight="1" x14ac:dyDescent="0.45">
      <c r="A12" s="27" t="s">
        <v>10</v>
      </c>
      <c r="B12" s="6">
        <f>+B10</f>
        <v>514376.53135599999</v>
      </c>
      <c r="C12" s="6">
        <v>489448</v>
      </c>
      <c r="D12" s="6">
        <v>459386.90143999999</v>
      </c>
    </row>
    <row r="13" spans="1:6" ht="24.75" customHeight="1" x14ac:dyDescent="0.45">
      <c r="A13" s="26" t="s">
        <v>12</v>
      </c>
      <c r="B13" s="4">
        <f>재무상태표_별도!B20/1000000</f>
        <v>1731235.3002200001</v>
      </c>
      <c r="C13" s="7">
        <v>1747477</v>
      </c>
      <c r="D13" s="4">
        <v>1502891.064305</v>
      </c>
    </row>
    <row r="14" spans="1:6" ht="24.75" customHeight="1" x14ac:dyDescent="0.45">
      <c r="A14" s="25" t="s">
        <v>13</v>
      </c>
      <c r="B14" s="39">
        <f>B15/B16</f>
        <v>1.4429017659400145</v>
      </c>
      <c r="C14" s="3">
        <v>1.4092576562225514</v>
      </c>
      <c r="D14" s="44">
        <v>1.4676273401922753</v>
      </c>
    </row>
    <row r="15" spans="1:6" ht="24.75" customHeight="1" x14ac:dyDescent="0.45">
      <c r="A15" s="27" t="s">
        <v>14</v>
      </c>
      <c r="B15" s="40">
        <v>1755808</v>
      </c>
      <c r="C15" s="6">
        <v>1772887</v>
      </c>
      <c r="D15" s="45">
        <v>1531475</v>
      </c>
    </row>
    <row r="16" spans="1:6" ht="24.75" customHeight="1" x14ac:dyDescent="0.45">
      <c r="A16" s="26" t="s">
        <v>15</v>
      </c>
      <c r="B16" s="41">
        <v>1216859</v>
      </c>
      <c r="C16" s="4">
        <v>1258029</v>
      </c>
      <c r="D16" s="46">
        <v>1043504</v>
      </c>
    </row>
    <row r="17" spans="1:4" ht="24.75" customHeight="1" x14ac:dyDescent="0.45">
      <c r="A17" s="25" t="s">
        <v>16</v>
      </c>
      <c r="B17" s="42">
        <v>6.6032000000000002</v>
      </c>
      <c r="C17" s="3">
        <v>6.0023</v>
      </c>
      <c r="D17" s="44">
        <v>4.8079999999999998</v>
      </c>
    </row>
    <row r="18" spans="1:4" ht="24.75" customHeight="1" x14ac:dyDescent="0.45">
      <c r="A18" s="27" t="s">
        <v>17</v>
      </c>
      <c r="B18" s="40">
        <v>421860</v>
      </c>
      <c r="C18" s="6">
        <v>390864</v>
      </c>
      <c r="D18" s="45">
        <v>349019</v>
      </c>
    </row>
    <row r="19" spans="1:4" ht="24.75" customHeight="1" x14ac:dyDescent="0.45">
      <c r="A19" s="28" t="s">
        <v>18</v>
      </c>
      <c r="B19" s="43">
        <v>114483</v>
      </c>
      <c r="C19" s="7">
        <v>111458</v>
      </c>
      <c r="D19" s="47">
        <v>125194</v>
      </c>
    </row>
    <row r="20" spans="1:4" ht="24.75" customHeight="1" x14ac:dyDescent="0.45">
      <c r="A20" s="26" t="s">
        <v>19</v>
      </c>
      <c r="B20" s="41">
        <v>307377</v>
      </c>
      <c r="C20" s="4">
        <v>279406</v>
      </c>
      <c r="D20" s="46">
        <v>223825</v>
      </c>
    </row>
    <row r="21" spans="1:4" x14ac:dyDescent="0.45">
      <c r="A21" s="8"/>
      <c r="B21" s="8"/>
      <c r="C21" s="9"/>
      <c r="D21" s="9"/>
    </row>
  </sheetData>
  <mergeCells count="1">
    <mergeCell ref="A1:D1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8"/>
  <sheetViews>
    <sheetView zoomScaleNormal="100" workbookViewId="0">
      <selection activeCell="B36" sqref="B36"/>
    </sheetView>
  </sheetViews>
  <sheetFormatPr defaultRowHeight="17" x14ac:dyDescent="0.45"/>
  <cols>
    <col min="1" max="1" width="39.08203125" style="15" customWidth="1"/>
    <col min="2" max="4" width="21.33203125" style="15" customWidth="1"/>
  </cols>
  <sheetData>
    <row r="1" spans="1:4" ht="36" customHeight="1" x14ac:dyDescent="0.45">
      <c r="A1" s="50" t="s">
        <v>20</v>
      </c>
      <c r="B1" s="50"/>
      <c r="C1" s="50"/>
      <c r="D1" s="50"/>
    </row>
    <row r="2" spans="1:4" ht="16.5" customHeight="1" x14ac:dyDescent="0.45">
      <c r="A2" s="49" t="s">
        <v>60</v>
      </c>
      <c r="B2" s="49"/>
      <c r="C2" s="49"/>
      <c r="D2" s="49"/>
    </row>
    <row r="3" spans="1:4" ht="16.5" customHeight="1" x14ac:dyDescent="0.45">
      <c r="A3" s="49" t="s">
        <v>59</v>
      </c>
      <c r="B3" s="49"/>
      <c r="C3" s="49"/>
      <c r="D3" s="49"/>
    </row>
    <row r="4" spans="1:4" ht="16.5" customHeight="1" x14ac:dyDescent="0.45">
      <c r="A4" s="49" t="s">
        <v>58</v>
      </c>
      <c r="B4" s="49"/>
      <c r="C4" s="49"/>
      <c r="D4" s="49"/>
    </row>
    <row r="5" spans="1:4" x14ac:dyDescent="0.45">
      <c r="A5" s="10"/>
      <c r="B5" s="11"/>
      <c r="C5" s="12"/>
      <c r="D5" s="12" t="s">
        <v>21</v>
      </c>
    </row>
    <row r="6" spans="1:4" ht="25" customHeight="1" x14ac:dyDescent="0.45">
      <c r="A6" s="29" t="s">
        <v>22</v>
      </c>
      <c r="B6" s="30" t="s">
        <v>65</v>
      </c>
      <c r="C6" s="31" t="s">
        <v>62</v>
      </c>
      <c r="D6" s="31" t="s">
        <v>61</v>
      </c>
    </row>
    <row r="7" spans="1:4" ht="25" customHeight="1" x14ac:dyDescent="0.45">
      <c r="A7" s="13" t="s">
        <v>23</v>
      </c>
      <c r="B7" s="14"/>
      <c r="C7" s="14"/>
      <c r="D7" s="14"/>
    </row>
    <row r="8" spans="1:4" ht="25" customHeight="1" x14ac:dyDescent="0.45">
      <c r="A8" s="16" t="s">
        <v>24</v>
      </c>
      <c r="B8" s="17">
        <v>294798466371</v>
      </c>
      <c r="C8" s="17">
        <v>215147522175</v>
      </c>
      <c r="D8" s="17">
        <v>208696229008</v>
      </c>
    </row>
    <row r="9" spans="1:4" ht="25" customHeight="1" x14ac:dyDescent="0.45">
      <c r="A9" s="16" t="s">
        <v>25</v>
      </c>
      <c r="B9" s="17">
        <v>1155078815146</v>
      </c>
      <c r="C9" s="17">
        <v>1229250212121</v>
      </c>
      <c r="D9" s="17">
        <v>1004052947029</v>
      </c>
    </row>
    <row r="10" spans="1:4" ht="25" customHeight="1" x14ac:dyDescent="0.45">
      <c r="A10" s="16" t="s">
        <v>26</v>
      </c>
      <c r="B10" s="18">
        <v>8209827000</v>
      </c>
      <c r="C10" s="17">
        <v>5721929932</v>
      </c>
      <c r="D10" s="17">
        <v>3927344403</v>
      </c>
    </row>
    <row r="11" spans="1:4" ht="25" customHeight="1" x14ac:dyDescent="0.45">
      <c r="A11" s="16" t="s">
        <v>27</v>
      </c>
      <c r="B11" s="17">
        <v>166358091311</v>
      </c>
      <c r="C11" s="17">
        <v>171839300223</v>
      </c>
      <c r="D11" s="17">
        <v>164771494759</v>
      </c>
    </row>
    <row r="12" spans="1:4" ht="25" customHeight="1" x14ac:dyDescent="0.45">
      <c r="A12" s="16" t="s">
        <v>28</v>
      </c>
      <c r="B12" s="18">
        <v>17107850321</v>
      </c>
      <c r="C12" s="17">
        <v>26099027656</v>
      </c>
      <c r="D12" s="17">
        <v>20058206032</v>
      </c>
    </row>
    <row r="13" spans="1:4" ht="25" customHeight="1" x14ac:dyDescent="0.45">
      <c r="A13" s="16" t="s">
        <v>56</v>
      </c>
      <c r="B13" s="17">
        <v>18457384344</v>
      </c>
      <c r="C13" s="17">
        <v>14588925044</v>
      </c>
      <c r="D13" s="37">
        <v>0</v>
      </c>
    </row>
    <row r="14" spans="1:4" ht="25" customHeight="1" x14ac:dyDescent="0.45">
      <c r="A14" s="16" t="s">
        <v>53</v>
      </c>
      <c r="B14" s="17">
        <v>4977407</v>
      </c>
      <c r="C14" s="37">
        <v>0</v>
      </c>
      <c r="D14" s="37">
        <v>0</v>
      </c>
    </row>
    <row r="15" spans="1:4" ht="25" customHeight="1" x14ac:dyDescent="0.45">
      <c r="A15" s="16" t="s">
        <v>29</v>
      </c>
      <c r="B15" s="17">
        <v>16105998603</v>
      </c>
      <c r="C15" s="17">
        <v>16821296250</v>
      </c>
      <c r="D15" s="17">
        <v>17963457307</v>
      </c>
    </row>
    <row r="16" spans="1:4" ht="25" customHeight="1" x14ac:dyDescent="0.45">
      <c r="A16" s="16" t="s">
        <v>30</v>
      </c>
      <c r="B16" s="18">
        <v>2707254080</v>
      </c>
      <c r="C16" s="17">
        <v>2739986605</v>
      </c>
      <c r="D16" s="17">
        <v>2634541369</v>
      </c>
    </row>
    <row r="17" spans="1:4" ht="25" customHeight="1" x14ac:dyDescent="0.45">
      <c r="A17" s="16" t="s">
        <v>31</v>
      </c>
      <c r="B17" s="18">
        <v>1517688376</v>
      </c>
      <c r="C17" s="17">
        <v>1595974184</v>
      </c>
      <c r="D17" s="17">
        <v>1674259995</v>
      </c>
    </row>
    <row r="18" spans="1:4" ht="25" customHeight="1" x14ac:dyDescent="0.45">
      <c r="A18" s="16" t="s">
        <v>32</v>
      </c>
      <c r="B18" s="38">
        <v>1505122582</v>
      </c>
      <c r="C18" s="17">
        <v>3363246147</v>
      </c>
      <c r="D18" s="17">
        <v>728523800</v>
      </c>
    </row>
    <row r="19" spans="1:4" ht="25" customHeight="1" x14ac:dyDescent="0.45">
      <c r="A19" s="16" t="s">
        <v>33</v>
      </c>
      <c r="B19" s="18">
        <v>49383824679</v>
      </c>
      <c r="C19" s="17">
        <v>60309454435</v>
      </c>
      <c r="D19" s="17">
        <v>78384060603</v>
      </c>
    </row>
    <row r="20" spans="1:4" ht="25" customHeight="1" x14ac:dyDescent="0.45">
      <c r="A20" s="32" t="s">
        <v>34</v>
      </c>
      <c r="B20" s="33">
        <f>SUM(B8:B19)</f>
        <v>1731235300220</v>
      </c>
      <c r="C20" s="33">
        <v>1747476874772</v>
      </c>
      <c r="D20" s="33">
        <v>1502891064305</v>
      </c>
    </row>
    <row r="21" spans="1:4" ht="25" customHeight="1" x14ac:dyDescent="0.45">
      <c r="A21" s="13" t="s">
        <v>35</v>
      </c>
      <c r="B21" s="19"/>
      <c r="C21" s="19"/>
      <c r="D21" s="19"/>
    </row>
    <row r="22" spans="1:4" ht="25" customHeight="1" x14ac:dyDescent="0.45">
      <c r="A22" s="13" t="s">
        <v>36</v>
      </c>
      <c r="B22" s="20">
        <v>58825313794</v>
      </c>
      <c r="C22" s="20">
        <v>65683110740</v>
      </c>
      <c r="D22" s="20">
        <v>76112157891</v>
      </c>
    </row>
    <row r="23" spans="1:4" ht="25" customHeight="1" x14ac:dyDescent="0.45">
      <c r="A23" s="13" t="s">
        <v>37</v>
      </c>
      <c r="B23" s="20">
        <v>231119646334</v>
      </c>
      <c r="C23" s="20">
        <v>144567789732</v>
      </c>
      <c r="D23" s="20">
        <v>83694146750</v>
      </c>
    </row>
    <row r="24" spans="1:4" ht="25" customHeight="1" x14ac:dyDescent="0.45">
      <c r="A24" s="13" t="s">
        <v>38</v>
      </c>
      <c r="B24" s="20">
        <v>7205132472</v>
      </c>
      <c r="C24" s="20">
        <v>4281987587</v>
      </c>
      <c r="D24" s="20">
        <v>3425501111</v>
      </c>
    </row>
    <row r="25" spans="1:4" ht="25" customHeight="1" x14ac:dyDescent="0.45">
      <c r="A25" s="13" t="s">
        <v>39</v>
      </c>
      <c r="B25" s="20">
        <v>796587191610</v>
      </c>
      <c r="C25" s="20">
        <v>904846918938</v>
      </c>
      <c r="D25" s="20">
        <v>742558399767</v>
      </c>
    </row>
    <row r="26" spans="1:4" ht="25" customHeight="1" x14ac:dyDescent="0.45">
      <c r="A26" s="13" t="s">
        <v>54</v>
      </c>
      <c r="B26" s="21">
        <v>0</v>
      </c>
      <c r="C26" s="20">
        <v>563301459</v>
      </c>
      <c r="D26" s="20">
        <v>10386067973</v>
      </c>
    </row>
    <row r="27" spans="1:4" ht="25" customHeight="1" x14ac:dyDescent="0.45">
      <c r="A27" s="13" t="s">
        <v>40</v>
      </c>
      <c r="B27" s="20">
        <v>16013404690</v>
      </c>
      <c r="C27" s="20">
        <v>15881286134</v>
      </c>
      <c r="D27" s="20">
        <v>8887330227</v>
      </c>
    </row>
    <row r="28" spans="1:4" ht="25" customHeight="1" x14ac:dyDescent="0.45">
      <c r="A28" s="13" t="s">
        <v>41</v>
      </c>
      <c r="B28" s="20">
        <v>371425844</v>
      </c>
      <c r="C28" s="21">
        <v>226149261</v>
      </c>
      <c r="D28" s="21">
        <v>226592766</v>
      </c>
    </row>
    <row r="29" spans="1:4" ht="25" customHeight="1" x14ac:dyDescent="0.45">
      <c r="A29" s="13" t="s">
        <v>42</v>
      </c>
      <c r="B29" s="22">
        <v>106736654120</v>
      </c>
      <c r="C29" s="20">
        <v>121978538120</v>
      </c>
      <c r="D29" s="20">
        <v>118213966380</v>
      </c>
    </row>
    <row r="30" spans="1:4" ht="25" customHeight="1" x14ac:dyDescent="0.45">
      <c r="A30" s="32" t="s">
        <v>43</v>
      </c>
      <c r="B30" s="33">
        <f>SUM(B22:B29)</f>
        <v>1216858768864</v>
      </c>
      <c r="C30" s="33">
        <v>1258029081971</v>
      </c>
      <c r="D30" s="33">
        <v>1043504162865</v>
      </c>
    </row>
    <row r="31" spans="1:4" ht="25" customHeight="1" x14ac:dyDescent="0.45">
      <c r="A31" s="13" t="s">
        <v>44</v>
      </c>
      <c r="B31" s="19"/>
      <c r="C31" s="19"/>
      <c r="D31" s="19"/>
    </row>
    <row r="32" spans="1:4" ht="25" customHeight="1" x14ac:dyDescent="0.45">
      <c r="A32" s="13" t="s">
        <v>45</v>
      </c>
      <c r="B32" s="20">
        <v>66267670000</v>
      </c>
      <c r="C32" s="20">
        <v>66267670000</v>
      </c>
      <c r="D32" s="20">
        <v>66267670000</v>
      </c>
    </row>
    <row r="33" spans="1:4" ht="25" customHeight="1" x14ac:dyDescent="0.45">
      <c r="A33" s="13" t="s">
        <v>46</v>
      </c>
      <c r="B33" s="20">
        <v>4536417420</v>
      </c>
      <c r="C33" s="20">
        <v>4536417420</v>
      </c>
      <c r="D33" s="20">
        <v>4536417420</v>
      </c>
    </row>
    <row r="34" spans="1:4" ht="25" customHeight="1" x14ac:dyDescent="0.45">
      <c r="A34" s="13" t="s">
        <v>47</v>
      </c>
      <c r="B34" s="20">
        <v>-524471961</v>
      </c>
      <c r="C34" s="20">
        <v>-524471961</v>
      </c>
      <c r="D34" s="20">
        <v>-524471961</v>
      </c>
    </row>
    <row r="35" spans="1:4" ht="25" customHeight="1" x14ac:dyDescent="0.45">
      <c r="A35" s="13" t="s">
        <v>48</v>
      </c>
      <c r="B35" s="20">
        <v>119010230636</v>
      </c>
      <c r="C35" s="20">
        <v>123225280290</v>
      </c>
      <c r="D35" s="20">
        <v>117790137888</v>
      </c>
    </row>
    <row r="36" spans="1:4" ht="25" customHeight="1" x14ac:dyDescent="0.45">
      <c r="A36" s="13" t="s">
        <v>49</v>
      </c>
      <c r="B36" s="22">
        <v>325086685261</v>
      </c>
      <c r="C36" s="20">
        <v>295942897052</v>
      </c>
      <c r="D36" s="20">
        <v>271317148093</v>
      </c>
    </row>
    <row r="37" spans="1:4" ht="25" customHeight="1" x14ac:dyDescent="0.45">
      <c r="A37" s="32" t="s">
        <v>50</v>
      </c>
      <c r="B37" s="33">
        <f>SUM(B32:B36)</f>
        <v>514376531356</v>
      </c>
      <c r="C37" s="33">
        <v>489447792801</v>
      </c>
      <c r="D37" s="33">
        <v>459386901440</v>
      </c>
    </row>
    <row r="38" spans="1:4" ht="25" customHeight="1" x14ac:dyDescent="0.45">
      <c r="A38" s="34" t="s">
        <v>51</v>
      </c>
      <c r="B38" s="35">
        <f>B30+B37</f>
        <v>1731235300220</v>
      </c>
      <c r="C38" s="35">
        <v>1747476874772</v>
      </c>
      <c r="D38" s="35">
        <v>1502891064305</v>
      </c>
    </row>
  </sheetData>
  <mergeCells count="4">
    <mergeCell ref="A1:D1"/>
    <mergeCell ref="A2:D2"/>
    <mergeCell ref="A3:D3"/>
    <mergeCell ref="A4:D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재무상태표_연결</vt:lpstr>
      <vt:lpstr>주요경영지표_별도</vt:lpstr>
      <vt:lpstr>재무상태표_별도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yyc50</cp:lastModifiedBy>
  <cp:lastPrinted>2025-03-20T06:03:21Z</cp:lastPrinted>
  <dcterms:created xsi:type="dcterms:W3CDTF">2025-03-20T04:17:19Z</dcterms:created>
  <dcterms:modified xsi:type="dcterms:W3CDTF">2025-03-31T09:22:28Z</dcterms:modified>
</cp:coreProperties>
</file>